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3er.TRIM.17\INFORMACION PROGRAMATICA\"/>
    </mc:Choice>
  </mc:AlternateContent>
  <bookViews>
    <workbookView xWindow="0" yWindow="0" windowWidth="20490" windowHeight="7050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I30" i="1"/>
  <c r="H30" i="1"/>
  <c r="J28" i="1"/>
  <c r="Q28" i="1" s="1"/>
  <c r="J27" i="1"/>
  <c r="O27" i="1" s="1"/>
  <c r="J26" i="1"/>
  <c r="O26" i="1" s="1"/>
  <c r="P25" i="1"/>
  <c r="J25" i="1"/>
  <c r="O25" i="1" s="1"/>
  <c r="P24" i="1"/>
  <c r="J24" i="1"/>
  <c r="O24" i="1" s="1"/>
  <c r="P23" i="1"/>
  <c r="J23" i="1"/>
  <c r="O23" i="1" s="1"/>
  <c r="P22" i="1"/>
  <c r="J22" i="1"/>
  <c r="O22" i="1" s="1"/>
  <c r="P21" i="1"/>
  <c r="J21" i="1"/>
  <c r="O21" i="1" s="1"/>
  <c r="P20" i="1"/>
  <c r="J20" i="1"/>
  <c r="O20" i="1" s="1"/>
  <c r="P19" i="1"/>
  <c r="J19" i="1"/>
  <c r="O19" i="1" s="1"/>
  <c r="P18" i="1"/>
  <c r="J18" i="1"/>
  <c r="O18" i="1" s="1"/>
  <c r="P17" i="1"/>
  <c r="J17" i="1"/>
  <c r="O17" i="1" s="1"/>
  <c r="P16" i="1"/>
  <c r="J16" i="1"/>
  <c r="O16" i="1" s="1"/>
  <c r="P15" i="1"/>
  <c r="J15" i="1"/>
  <c r="O15" i="1" s="1"/>
  <c r="P14" i="1"/>
  <c r="J14" i="1"/>
  <c r="O14" i="1" s="1"/>
  <c r="P13" i="1"/>
  <c r="J13" i="1"/>
  <c r="J30" i="1" s="1"/>
  <c r="O30" i="1" s="1"/>
  <c r="O12" i="1"/>
  <c r="N11" i="1"/>
  <c r="M11" i="1"/>
  <c r="L11" i="1"/>
  <c r="P11" i="1" s="1"/>
  <c r="K11" i="1"/>
  <c r="I11" i="1"/>
  <c r="J11" i="1" s="1"/>
  <c r="H11" i="1"/>
  <c r="Q11" i="1" l="1"/>
  <c r="O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O13" i="1"/>
  <c r="O28" i="1"/>
</calcChain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<sst xmlns="http://schemas.openxmlformats.org/spreadsheetml/2006/main" count="75" uniqueCount="59">
  <si>
    <t>PROGRAMAS Y PROYECTOS DE INVERSIÓN</t>
  </si>
  <si>
    <t>Del 1 de Enero al 30 de Septiembre de 2017</t>
  </si>
  <si>
    <t>Ente Público:</t>
  </si>
  <si>
    <t>INSTITUTO TECNOLÓGICO SUPERIOR DE PURÍSIMA DEL RINCÓN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</si>
  <si>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</si>
  <si>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</si>
  <si>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</si>
  <si>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</si>
  <si>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</si>
  <si>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</si>
  <si>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</si>
  <si>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</si>
  <si>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</si>
  <si>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</si>
  <si>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</si>
  <si>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</si>
  <si>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</si>
  <si>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</si>
  <si>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</si>
  <si>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</si>
  <si>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</si>
  <si>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</si>
  <si>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</si>
  <si>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</si>
  <si>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ADMINISTRACION</t>
  </si>
  <si>
    <t>G1125</t>
  </si>
  <si>
    <t>Administración de lo</t>
  </si>
  <si>
    <t>3058</t>
  </si>
  <si>
    <t>G2106</t>
  </si>
  <si>
    <t>Dirección Estratégica</t>
  </si>
  <si>
    <t>P2109</t>
  </si>
  <si>
    <t>OPERACIÓN DE MANTENI</t>
  </si>
  <si>
    <t>P2112</t>
  </si>
  <si>
    <t>Gestión del proceso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</si>
  <si>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</si>
  <si>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</si>
  <si>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</si>
  <si>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</si>
  <si>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</si>
  <si>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</si>
  <si>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</si>
  <si>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</si>
  <si>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P2411</t>
  </si>
  <si>
    <t>Realización de  acti</t>
  </si>
  <si>
    <t>P2412</t>
  </si>
  <si>
    <t>Operación de incubad</t>
  </si>
  <si>
    <t>P2413</t>
  </si>
  <si>
    <t>Administración e imp</t>
  </si>
  <si>
    <t>P2554</t>
  </si>
  <si>
    <t>P2561</t>
  </si>
  <si>
    <t>Operación de otorgam</t>
  </si>
  <si>
    <t>P2880</t>
  </si>
  <si>
    <t>Adm. e Imp. ext. MD</t>
  </si>
  <si>
    <t>P2881</t>
  </si>
  <si>
    <t>Adm. e Imp. ext. SFR</t>
  </si>
  <si>
    <t>Q1470</t>
  </si>
  <si>
    <t>INSTITUTO TECNOLOGIC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</si>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</sst>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3" borderId="11" xfId="0" applyNumberFormat="1" applyFont="1" applyFill="1" applyBorder="1" applyAlignment="1">
      <alignment horizontal="right" vertical="center" wrapText="1"/>
    </xf>
    <xf numFmtId="43" fontId="5" fillId="3" borderId="10" xfId="0" applyNumberFormat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top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43" fontId="3" fillId="3" borderId="12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10" xfId="1" applyFont="1" applyFill="1" applyBorder="1" applyAlignment="1">
      <alignment horizontal="right" vertical="top" wrapText="1"/>
    </xf>
    <xf numFmtId="0" fontId="3" fillId="0" borderId="10" xfId="0" applyFont="1" applyBorder="1"/>
    <xf numFmtId="0" fontId="3" fillId="0" borderId="11" xfId="0" applyFont="1" applyBorder="1"/>
    <xf numFmtId="49" fontId="3" fillId="3" borderId="0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/>
    <xf numFmtId="4" fontId="3" fillId="0" borderId="0" xfId="0" applyNumberFormat="1" applyFont="1"/>
    <xf numFmtId="43" fontId="3" fillId="0" borderId="12" xfId="1" applyFont="1" applyFill="1" applyBorder="1" applyAlignment="1">
      <alignment horizontal="right" vertical="top" wrapText="1"/>
    </xf>
    <xf numFmtId="0" fontId="0" fillId="0" borderId="10" xfId="0" applyBorder="1"/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647695</xdr:colOff>
      <xdr:row>34</xdr:row>
      <xdr:rowOff>152400</xdr:rowOff>
    </xdr:from>
    <xdr:to>
      <xdr:col>12</xdr:col>
      <xdr:colOff>571500</xdr:colOff>
      <xdr:row>39</xdr:row>
      <xdr:rowOff>152398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8924920" y="6076950"/>
          <a:ext cx="29337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5</xdr:col>
      <xdr:colOff>657225</xdr:colOff>
      <xdr:row>34</xdr:row>
      <xdr:rowOff>154287</xdr:rowOff>
    </xdr:from>
    <xdr:to>
      <xdr:col>7</xdr:col>
      <xdr:colOff>828675</xdr:colOff>
      <xdr:row>39</xdr:row>
      <xdr:rowOff>154286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4362450" y="6078837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Q40"/>
  <sheetViews>
    <sheetView showGridLines="0" tabSelected="1" view="pageLayout" zoomScaleNormal="85" workbookViewId="0">
      <selection activeCell="P28" sqref="P28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29.42578125" style="3" customWidth="1"/>
    <col min="5" max="5" width="12.7109375" style="3" customWidth="1"/>
    <col min="6" max="6" width="22.28515625" style="3" customWidth="1"/>
    <col min="7" max="7" width="12.42578125" style="3" customWidth="1"/>
    <col min="8" max="8" width="13.7109375" style="3" customWidth="1"/>
    <col min="9" max="9" width="15.42578125" style="3" customWidth="1"/>
    <col min="10" max="10" width="16.42578125" style="3" customWidth="1"/>
    <col min="11" max="12" width="12.7109375" style="3" customWidth="1"/>
    <col min="13" max="13" width="14" style="3" customWidth="1"/>
    <col min="14" max="15" width="13.5703125" style="3" customWidth="1"/>
    <col min="16" max="16" width="14.5703125" style="2" customWidth="1"/>
    <col min="17" max="17" width="14" style="3" customWidth="1"/>
    <col min="18" max="16384" width="11.42578125" style="3"/>
  </cols>
  <sheetData>
    <row r="1" spans="2:17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7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8" t="s">
        <v>8</v>
      </c>
      <c r="P7" s="19" t="s">
        <v>9</v>
      </c>
      <c r="Q7" s="20"/>
    </row>
    <row r="8" spans="2:17" ht="25.5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26" t="s">
        <v>17</v>
      </c>
      <c r="O8" s="18"/>
      <c r="P8" s="27" t="s">
        <v>18</v>
      </c>
      <c r="Q8" s="27" t="s">
        <v>19</v>
      </c>
    </row>
    <row r="9" spans="2:17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20</v>
      </c>
      <c r="K9" s="26">
        <v>4</v>
      </c>
      <c r="L9" s="26">
        <v>5</v>
      </c>
      <c r="M9" s="26">
        <v>6</v>
      </c>
      <c r="N9" s="26">
        <v>7</v>
      </c>
      <c r="O9" s="26" t="s">
        <v>21</v>
      </c>
      <c r="P9" s="33" t="s">
        <v>22</v>
      </c>
      <c r="Q9" s="33" t="s">
        <v>23</v>
      </c>
    </row>
    <row r="10" spans="2:17" ht="15" customHeight="1" x14ac:dyDescent="0.2">
      <c r="B10" s="34"/>
      <c r="C10" s="35"/>
      <c r="D10" s="36"/>
      <c r="E10" s="37"/>
      <c r="F10" s="37"/>
      <c r="G10" s="38"/>
      <c r="H10" s="38"/>
      <c r="I10" s="38"/>
      <c r="J10" s="38"/>
      <c r="K10" s="39"/>
      <c r="L10" s="40"/>
      <c r="M10" s="40"/>
      <c r="N10" s="37"/>
      <c r="O10" s="38"/>
      <c r="P10" s="41"/>
      <c r="Q10" s="42"/>
    </row>
    <row r="11" spans="2:17" x14ac:dyDescent="0.2">
      <c r="B11" s="43"/>
      <c r="C11" s="44"/>
      <c r="D11" s="45"/>
      <c r="E11" s="46"/>
      <c r="F11" s="46"/>
      <c r="G11" s="47"/>
      <c r="H11" s="48">
        <f>SUM(H13:H28)</f>
        <v>14621699.779999997</v>
      </c>
      <c r="I11" s="49">
        <f>SUM(I13:I28)</f>
        <v>80613060.74000001</v>
      </c>
      <c r="J11" s="49">
        <f>H11+I11</f>
        <v>95234760.520000011</v>
      </c>
      <c r="K11" s="50">
        <f>SUM(K13:K28)</f>
        <v>3790122.0999999996</v>
      </c>
      <c r="L11" s="48">
        <f>SUM(L13:L25)</f>
        <v>109497.18999999999</v>
      </c>
      <c r="M11" s="48">
        <f>SUM(M13:M28)</f>
        <v>48061087.559999995</v>
      </c>
      <c r="N11" s="49">
        <f>SUM(N13:N28)</f>
        <v>44151677.450000003</v>
      </c>
      <c r="O11" s="51">
        <f>+J11-L11</f>
        <v>95125263.330000013</v>
      </c>
      <c r="P11" s="52">
        <f>L11/H11</f>
        <v>7.4886772158852246E-3</v>
      </c>
      <c r="Q11" s="53">
        <f>L11/J11</f>
        <v>1.149760753343888E-3</v>
      </c>
    </row>
    <row r="12" spans="2:17" x14ac:dyDescent="0.2">
      <c r="B12" s="43"/>
      <c r="C12" s="54"/>
      <c r="D12" s="55" t="s">
        <v>24</v>
      </c>
      <c r="E12" s="37"/>
      <c r="F12" s="37"/>
      <c r="G12" s="39"/>
      <c r="H12" s="56"/>
      <c r="I12" s="56"/>
      <c r="J12" s="57"/>
      <c r="K12" s="58"/>
      <c r="L12" s="56"/>
      <c r="M12" s="56"/>
      <c r="N12" s="57"/>
      <c r="O12" s="56">
        <f>+J12-L12</f>
        <v>0</v>
      </c>
      <c r="P12" s="52"/>
      <c r="Q12" s="53"/>
    </row>
    <row r="13" spans="2:17" x14ac:dyDescent="0.2">
      <c r="B13" s="59"/>
      <c r="C13" s="54"/>
      <c r="D13" s="55"/>
      <c r="E13" s="42" t="s">
        <v>25</v>
      </c>
      <c r="F13" s="60" t="s">
        <v>26</v>
      </c>
      <c r="G13" s="61" t="s">
        <v>27</v>
      </c>
      <c r="H13" s="62">
        <v>3552403.8</v>
      </c>
      <c r="I13" s="62">
        <v>2145485.5099999998</v>
      </c>
      <c r="J13" s="57">
        <f t="shared" ref="J13:J28" si="0">+H13+I13</f>
        <v>5697889.3099999996</v>
      </c>
      <c r="K13" s="63">
        <v>478342.65</v>
      </c>
      <c r="L13" s="62">
        <v>36818.46</v>
      </c>
      <c r="M13" s="62">
        <v>4286018.26</v>
      </c>
      <c r="N13" s="63">
        <v>3770857.15</v>
      </c>
      <c r="O13" s="64">
        <f>J13-L13</f>
        <v>5661070.8499999996</v>
      </c>
      <c r="P13" s="52">
        <f t="shared" ref="P13:P20" si="1">L13/H13</f>
        <v>1.0364379184596076E-2</v>
      </c>
      <c r="Q13" s="53">
        <f t="shared" ref="Q13:Q28" si="2">L13/J13</f>
        <v>6.461771718762996E-3</v>
      </c>
    </row>
    <row r="14" spans="2:17" x14ac:dyDescent="0.2">
      <c r="B14" s="59"/>
      <c r="C14" s="44"/>
      <c r="D14" s="45"/>
      <c r="E14" s="42" t="s">
        <v>28</v>
      </c>
      <c r="F14" s="60" t="s">
        <v>29</v>
      </c>
      <c r="G14" s="61" t="s">
        <v>27</v>
      </c>
      <c r="H14" s="62">
        <v>1049450.48</v>
      </c>
      <c r="I14" s="62">
        <v>5118065.32</v>
      </c>
      <c r="J14" s="57">
        <f t="shared" si="0"/>
        <v>6167515.8000000007</v>
      </c>
      <c r="K14" s="63">
        <v>1831424.15</v>
      </c>
      <c r="L14" s="62">
        <v>10571.1</v>
      </c>
      <c r="M14" s="62">
        <v>5253544.34</v>
      </c>
      <c r="N14" s="63">
        <v>3411549.09</v>
      </c>
      <c r="O14" s="64">
        <f t="shared" ref="O14:O28" si="3">J14-L14</f>
        <v>6156944.7000000011</v>
      </c>
      <c r="P14" s="52">
        <f t="shared" si="1"/>
        <v>1.0072986006924311E-2</v>
      </c>
      <c r="Q14" s="53">
        <f t="shared" si="2"/>
        <v>1.7139964197578543E-3</v>
      </c>
    </row>
    <row r="15" spans="2:17" x14ac:dyDescent="0.2">
      <c r="B15" s="59"/>
      <c r="C15" s="54"/>
      <c r="D15" s="55"/>
      <c r="E15" s="42" t="s">
        <v>30</v>
      </c>
      <c r="F15" s="60" t="s">
        <v>31</v>
      </c>
      <c r="G15" s="61" t="s">
        <v>27</v>
      </c>
      <c r="H15" s="62">
        <v>498090.71</v>
      </c>
      <c r="I15" s="62">
        <v>707358.11</v>
      </c>
      <c r="J15" s="57">
        <f t="shared" si="0"/>
        <v>1205448.82</v>
      </c>
      <c r="K15" s="63">
        <v>64609.19</v>
      </c>
      <c r="L15" s="62">
        <v>5854.03</v>
      </c>
      <c r="M15" s="62">
        <v>714521.71</v>
      </c>
      <c r="N15" s="63">
        <v>644058.49</v>
      </c>
      <c r="O15" s="64">
        <f t="shared" si="3"/>
        <v>1199594.79</v>
      </c>
      <c r="P15" s="52">
        <f t="shared" si="1"/>
        <v>1.1752939539868149E-2</v>
      </c>
      <c r="Q15" s="53">
        <f t="shared" si="2"/>
        <v>4.856307379354355E-3</v>
      </c>
    </row>
    <row r="16" spans="2:17" x14ac:dyDescent="0.2">
      <c r="B16" s="59"/>
      <c r="C16" s="54"/>
      <c r="D16" s="55"/>
      <c r="E16" s="42" t="s">
        <v>32</v>
      </c>
      <c r="F16" s="60" t="s">
        <v>33</v>
      </c>
      <c r="G16" s="61" t="s">
        <v>27</v>
      </c>
      <c r="H16" s="62">
        <v>754906.39</v>
      </c>
      <c r="I16" s="62">
        <v>506992.67</v>
      </c>
      <c r="J16" s="57">
        <f t="shared" si="0"/>
        <v>1261899.06</v>
      </c>
      <c r="K16" s="63">
        <v>203223.6</v>
      </c>
      <c r="L16" s="62">
        <v>1155.6600000000001</v>
      </c>
      <c r="M16" s="62">
        <v>967662.48</v>
      </c>
      <c r="N16" s="63">
        <v>763283.22</v>
      </c>
      <c r="O16" s="64">
        <f t="shared" si="3"/>
        <v>1260743.4000000001</v>
      </c>
      <c r="P16" s="52">
        <f t="shared" si="1"/>
        <v>1.5308653037100402E-3</v>
      </c>
      <c r="Q16" s="53">
        <f t="shared" si="2"/>
        <v>9.1581017581548877E-4</v>
      </c>
    </row>
    <row r="17" spans="1:17" x14ac:dyDescent="0.2">
      <c r="B17" s="59"/>
      <c r="C17" s="54"/>
      <c r="D17" s="55"/>
      <c r="E17" s="42" t="s">
        <v>34</v>
      </c>
      <c r="F17" s="60" t="s">
        <v>35</v>
      </c>
      <c r="G17" s="61" t="s">
        <v>27</v>
      </c>
      <c r="H17" s="62">
        <v>618587.68999999994</v>
      </c>
      <c r="I17" s="62">
        <v>578189.02999999991</v>
      </c>
      <c r="J17" s="57">
        <f t="shared" si="0"/>
        <v>1196776.7199999997</v>
      </c>
      <c r="K17" s="3">
        <v>33295.360000000001</v>
      </c>
      <c r="L17" s="62">
        <v>1079.42</v>
      </c>
      <c r="M17" s="62">
        <v>781194.56</v>
      </c>
      <c r="N17" s="63">
        <v>746819.78</v>
      </c>
      <c r="O17" s="64">
        <f t="shared" si="3"/>
        <v>1195697.2999999998</v>
      </c>
      <c r="P17" s="52">
        <f t="shared" si="1"/>
        <v>1.7449749121260401E-3</v>
      </c>
      <c r="Q17" s="53">
        <f t="shared" si="2"/>
        <v>9.0193933585205465E-4</v>
      </c>
    </row>
    <row r="18" spans="1:17" x14ac:dyDescent="0.2">
      <c r="B18" s="59"/>
      <c r="C18" s="54"/>
      <c r="D18" s="55"/>
      <c r="E18" s="42" t="s">
        <v>36</v>
      </c>
      <c r="F18" s="60" t="s">
        <v>37</v>
      </c>
      <c r="G18" s="61" t="s">
        <v>27</v>
      </c>
      <c r="H18" s="62">
        <v>369826.66</v>
      </c>
      <c r="I18" s="62">
        <v>469463.94999999995</v>
      </c>
      <c r="J18" s="57">
        <f t="shared" si="0"/>
        <v>839290.60999999987</v>
      </c>
      <c r="K18" s="63">
        <v>91735.03</v>
      </c>
      <c r="L18" s="62">
        <v>559.74</v>
      </c>
      <c r="M18" s="62">
        <v>618383.43999999994</v>
      </c>
      <c r="N18" s="63">
        <v>526088.67000000004</v>
      </c>
      <c r="O18" s="64">
        <f t="shared" si="3"/>
        <v>838730.86999999988</v>
      </c>
      <c r="P18" s="52">
        <f t="shared" si="1"/>
        <v>1.5135198744190049E-3</v>
      </c>
      <c r="Q18" s="53">
        <f t="shared" si="2"/>
        <v>6.6692036504495161E-4</v>
      </c>
    </row>
    <row r="19" spans="1:17" x14ac:dyDescent="0.2">
      <c r="B19" s="59"/>
      <c r="C19" s="54"/>
      <c r="D19" s="55"/>
      <c r="E19" s="42" t="s">
        <v>38</v>
      </c>
      <c r="F19" s="60" t="s">
        <v>39</v>
      </c>
      <c r="G19" s="61" t="s">
        <v>27</v>
      </c>
      <c r="H19" s="62">
        <v>527919.88</v>
      </c>
      <c r="I19" s="62">
        <v>497530.99</v>
      </c>
      <c r="J19" s="57">
        <f t="shared" si="0"/>
        <v>1025450.87</v>
      </c>
      <c r="K19" s="63">
        <v>36113.94</v>
      </c>
      <c r="L19" s="62">
        <v>1046.8399999999999</v>
      </c>
      <c r="M19" s="62">
        <v>759897.08</v>
      </c>
      <c r="N19" s="63">
        <v>722736.3</v>
      </c>
      <c r="O19" s="64">
        <f t="shared" si="3"/>
        <v>1024404.03</v>
      </c>
      <c r="P19" s="52">
        <f t="shared" si="1"/>
        <v>1.9829524131578448E-3</v>
      </c>
      <c r="Q19" s="53">
        <f t="shared" si="2"/>
        <v>1.0208582689095577E-3</v>
      </c>
    </row>
    <row r="20" spans="1:17" x14ac:dyDescent="0.2">
      <c r="B20" s="59"/>
      <c r="C20" s="54"/>
      <c r="D20" s="55"/>
      <c r="E20" s="42" t="s">
        <v>40</v>
      </c>
      <c r="F20" s="60" t="s">
        <v>41</v>
      </c>
      <c r="G20" s="61" t="s">
        <v>27</v>
      </c>
      <c r="H20" s="62">
        <v>132626.34</v>
      </c>
      <c r="I20" s="62">
        <v>136124.09</v>
      </c>
      <c r="J20" s="57">
        <f t="shared" si="0"/>
        <v>268750.43</v>
      </c>
      <c r="K20" s="63">
        <v>1322</v>
      </c>
      <c r="L20" s="62">
        <v>287.94</v>
      </c>
      <c r="M20" s="62">
        <v>183361.26</v>
      </c>
      <c r="N20" s="63">
        <v>181751.32</v>
      </c>
      <c r="O20" s="64">
        <f t="shared" si="3"/>
        <v>268462.49</v>
      </c>
      <c r="P20" s="52">
        <f t="shared" si="1"/>
        <v>2.1710619474231137E-3</v>
      </c>
      <c r="Q20" s="53">
        <f t="shared" si="2"/>
        <v>1.0714029369180917E-3</v>
      </c>
    </row>
    <row r="21" spans="1:17" x14ac:dyDescent="0.2">
      <c r="B21" s="59"/>
      <c r="C21" s="54"/>
      <c r="D21" s="55"/>
      <c r="E21" s="42" t="s">
        <v>42</v>
      </c>
      <c r="F21" s="60" t="s">
        <v>43</v>
      </c>
      <c r="G21" s="61" t="s">
        <v>27</v>
      </c>
      <c r="H21" s="62">
        <v>22000</v>
      </c>
      <c r="I21" s="62">
        <v>19617.339999999997</v>
      </c>
      <c r="J21" s="57">
        <f t="shared" si="0"/>
        <v>41617.339999999997</v>
      </c>
      <c r="K21" s="63">
        <v>12000</v>
      </c>
      <c r="L21" s="42"/>
      <c r="M21" s="62">
        <v>14000</v>
      </c>
      <c r="N21" s="63">
        <v>2000</v>
      </c>
      <c r="O21" s="64">
        <f t="shared" si="3"/>
        <v>41617.339999999997</v>
      </c>
      <c r="P21" s="52">
        <f>L21/H21</f>
        <v>0</v>
      </c>
      <c r="Q21" s="53">
        <f t="shared" si="2"/>
        <v>0</v>
      </c>
    </row>
    <row r="22" spans="1:17" x14ac:dyDescent="0.2">
      <c r="B22" s="59"/>
      <c r="C22" s="54"/>
      <c r="D22" s="55"/>
      <c r="E22" s="42" t="s">
        <v>44</v>
      </c>
      <c r="F22" s="60" t="s">
        <v>45</v>
      </c>
      <c r="G22" s="61" t="s">
        <v>27</v>
      </c>
      <c r="H22" s="62">
        <v>1000</v>
      </c>
      <c r="I22" s="62">
        <v>1000</v>
      </c>
      <c r="J22" s="57">
        <f t="shared" si="0"/>
        <v>2000</v>
      </c>
      <c r="K22" s="63">
        <v>2000</v>
      </c>
      <c r="L22" s="42"/>
      <c r="M22" s="62">
        <v>2000</v>
      </c>
      <c r="O22" s="64">
        <f t="shared" si="3"/>
        <v>2000</v>
      </c>
      <c r="P22" s="52">
        <f>L22/H22</f>
        <v>0</v>
      </c>
      <c r="Q22" s="53">
        <f t="shared" si="2"/>
        <v>0</v>
      </c>
    </row>
    <row r="23" spans="1:17" x14ac:dyDescent="0.2">
      <c r="B23" s="59"/>
      <c r="C23" s="54"/>
      <c r="D23" s="55"/>
      <c r="E23" s="42" t="s">
        <v>46</v>
      </c>
      <c r="F23" s="60" t="s">
        <v>47</v>
      </c>
      <c r="G23" s="61" t="s">
        <v>27</v>
      </c>
      <c r="H23" s="62">
        <v>459997.04</v>
      </c>
      <c r="I23" s="62">
        <v>468793.47000000003</v>
      </c>
      <c r="J23" s="57">
        <f t="shared" si="0"/>
        <v>928790.51</v>
      </c>
      <c r="K23" s="63">
        <v>40143.410000000003</v>
      </c>
      <c r="L23" s="62">
        <v>1029.58</v>
      </c>
      <c r="M23" s="62">
        <v>680636.62</v>
      </c>
      <c r="N23" s="63">
        <v>639463.63</v>
      </c>
      <c r="O23" s="64">
        <f t="shared" si="3"/>
        <v>927760.93</v>
      </c>
      <c r="P23" s="52">
        <f>L23/H23</f>
        <v>2.2382317938393691E-3</v>
      </c>
      <c r="Q23" s="53">
        <f t="shared" si="2"/>
        <v>1.1085169248768486E-3</v>
      </c>
    </row>
    <row r="24" spans="1:17" x14ac:dyDescent="0.2">
      <c r="B24" s="59"/>
      <c r="C24" s="54"/>
      <c r="D24" s="55"/>
      <c r="E24" s="42" t="s">
        <v>48</v>
      </c>
      <c r="F24" s="60" t="s">
        <v>47</v>
      </c>
      <c r="G24" s="61" t="s">
        <v>27</v>
      </c>
      <c r="H24" s="62">
        <v>6303064.1299999999</v>
      </c>
      <c r="I24" s="62">
        <v>8485358.6099999994</v>
      </c>
      <c r="J24" s="57">
        <f t="shared" si="0"/>
        <v>14788422.739999998</v>
      </c>
      <c r="K24" s="63">
        <v>971425.69</v>
      </c>
      <c r="L24" s="62">
        <v>50395</v>
      </c>
      <c r="M24" s="62">
        <v>11070887.300000001</v>
      </c>
      <c r="N24" s="63">
        <v>10049066.609999999</v>
      </c>
      <c r="O24" s="64">
        <f t="shared" si="3"/>
        <v>14738027.739999998</v>
      </c>
      <c r="P24" s="52">
        <f>L24/H24</f>
        <v>7.9953176678213486E-3</v>
      </c>
      <c r="Q24" s="53">
        <f t="shared" si="2"/>
        <v>3.4077332576983124E-3</v>
      </c>
    </row>
    <row r="25" spans="1:17" ht="15" x14ac:dyDescent="0.25">
      <c r="B25" s="59"/>
      <c r="C25" s="54"/>
      <c r="D25" s="55"/>
      <c r="E25" s="42" t="s">
        <v>49</v>
      </c>
      <c r="F25" s="60" t="s">
        <v>50</v>
      </c>
      <c r="G25" s="61" t="s">
        <v>27</v>
      </c>
      <c r="H25" s="62">
        <v>331826.65999999997</v>
      </c>
      <c r="I25" s="62">
        <v>376507.44</v>
      </c>
      <c r="J25" s="57">
        <f t="shared" si="0"/>
        <v>708334.1</v>
      </c>
      <c r="K25" s="65">
        <v>24487.08</v>
      </c>
      <c r="L25" s="62">
        <v>699.42</v>
      </c>
      <c r="M25" s="62">
        <v>542667.57999999996</v>
      </c>
      <c r="N25" s="63">
        <v>517481.08</v>
      </c>
      <c r="O25" s="64">
        <f t="shared" si="3"/>
        <v>707634.67999999993</v>
      </c>
      <c r="P25" s="52">
        <f>L25/H25</f>
        <v>2.1077872404827269E-3</v>
      </c>
      <c r="Q25" s="53">
        <f t="shared" si="2"/>
        <v>9.8741540185627087E-4</v>
      </c>
    </row>
    <row r="26" spans="1:17" ht="15" x14ac:dyDescent="0.25">
      <c r="B26" s="59"/>
      <c r="C26" s="54"/>
      <c r="D26" s="55"/>
      <c r="E26" s="42" t="s">
        <v>51</v>
      </c>
      <c r="F26" s="60" t="s">
        <v>52</v>
      </c>
      <c r="G26" s="61" t="s">
        <v>27</v>
      </c>
      <c r="H26" s="62">
        <v>0</v>
      </c>
      <c r="I26" s="62">
        <v>6000000</v>
      </c>
      <c r="J26" s="57">
        <f t="shared" si="0"/>
        <v>6000000</v>
      </c>
      <c r="K26" s="65">
        <v>0</v>
      </c>
      <c r="L26" s="62">
        <v>4895.41</v>
      </c>
      <c r="M26" s="62">
        <v>4895.41</v>
      </c>
      <c r="N26" s="63">
        <v>0</v>
      </c>
      <c r="O26" s="64">
        <f t="shared" si="3"/>
        <v>5995104.5899999999</v>
      </c>
      <c r="P26" s="52">
        <v>0</v>
      </c>
      <c r="Q26" s="53"/>
    </row>
    <row r="27" spans="1:17" ht="15" x14ac:dyDescent="0.25">
      <c r="B27" s="59"/>
      <c r="C27" s="54"/>
      <c r="D27" s="55"/>
      <c r="E27" s="42" t="s">
        <v>53</v>
      </c>
      <c r="F27" s="60" t="s">
        <v>54</v>
      </c>
      <c r="G27" s="61" t="s">
        <v>27</v>
      </c>
      <c r="H27" s="62">
        <v>0</v>
      </c>
      <c r="I27" s="62">
        <v>6000000</v>
      </c>
      <c r="J27" s="57">
        <f t="shared" si="0"/>
        <v>6000000</v>
      </c>
      <c r="K27" s="65">
        <v>0</v>
      </c>
      <c r="L27" s="62">
        <v>4895.41</v>
      </c>
      <c r="M27" s="62">
        <v>4895.41</v>
      </c>
      <c r="N27" s="63">
        <v>0</v>
      </c>
      <c r="O27" s="64">
        <f t="shared" si="3"/>
        <v>5995104.5899999999</v>
      </c>
      <c r="P27" s="52">
        <v>0</v>
      </c>
      <c r="Q27" s="53"/>
    </row>
    <row r="28" spans="1:17" x14ac:dyDescent="0.2">
      <c r="B28" s="59"/>
      <c r="C28" s="54"/>
      <c r="D28" s="55"/>
      <c r="E28" s="42" t="s">
        <v>55</v>
      </c>
      <c r="F28" s="60" t="s">
        <v>56</v>
      </c>
      <c r="G28" s="61" t="s">
        <v>27</v>
      </c>
      <c r="H28" s="62">
        <v>0</v>
      </c>
      <c r="I28" s="62">
        <v>49102574.210000001</v>
      </c>
      <c r="J28" s="57">
        <f t="shared" si="0"/>
        <v>49102574.210000001</v>
      </c>
      <c r="K28" s="59">
        <v>0</v>
      </c>
      <c r="L28" s="62">
        <v>0</v>
      </c>
      <c r="M28" s="62">
        <v>22176522.109999999</v>
      </c>
      <c r="N28" s="63">
        <v>22176522.109999999</v>
      </c>
      <c r="O28" s="64">
        <f t="shared" si="3"/>
        <v>49102574.210000001</v>
      </c>
      <c r="P28" s="52">
        <v>0</v>
      </c>
      <c r="Q28" s="53">
        <f t="shared" si="2"/>
        <v>0</v>
      </c>
    </row>
    <row r="29" spans="1:17" ht="15" x14ac:dyDescent="0.25">
      <c r="B29" s="66"/>
      <c r="C29" s="67"/>
      <c r="D29" s="68"/>
      <c r="E29" s="69"/>
      <c r="F29" s="70"/>
      <c r="G29" s="70"/>
      <c r="H29" s="69"/>
      <c r="I29" s="69"/>
      <c r="J29" s="69"/>
      <c r="K29"/>
      <c r="L29" s="69"/>
      <c r="M29" s="69"/>
      <c r="N29" s="70"/>
      <c r="O29" s="71"/>
      <c r="P29" s="52"/>
      <c r="Q29" s="53"/>
    </row>
    <row r="30" spans="1:17" s="81" customFormat="1" x14ac:dyDescent="0.2">
      <c r="A30" s="72"/>
      <c r="B30" s="73"/>
      <c r="C30" s="74" t="s">
        <v>57</v>
      </c>
      <c r="D30" s="75"/>
      <c r="E30" s="76">
        <v>0</v>
      </c>
      <c r="F30" s="76">
        <v>0</v>
      </c>
      <c r="G30" s="76">
        <v>0</v>
      </c>
      <c r="H30" s="77">
        <f>SUM(H13:H28)</f>
        <v>14621699.779999997</v>
      </c>
      <c r="I30" s="77">
        <f t="shared" ref="I30:N30" si="4">SUM(I13:I28)</f>
        <v>80613060.74000001</v>
      </c>
      <c r="J30" s="77">
        <f t="shared" si="4"/>
        <v>95234760.520000011</v>
      </c>
      <c r="K30" s="78">
        <f t="shared" si="4"/>
        <v>3790122.0999999996</v>
      </c>
      <c r="L30" s="77">
        <f t="shared" si="4"/>
        <v>119288.01</v>
      </c>
      <c r="M30" s="77">
        <f t="shared" si="4"/>
        <v>48061087.559999995</v>
      </c>
      <c r="N30" s="77">
        <f t="shared" si="4"/>
        <v>44151677.450000003</v>
      </c>
      <c r="O30" s="77">
        <f>J30-L30</f>
        <v>95115472.510000005</v>
      </c>
      <c r="P30" s="79"/>
      <c r="Q30" s="80"/>
    </row>
    <row r="31" spans="1:1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x14ac:dyDescent="0.2">
      <c r="B32" s="82" t="s">
        <v>58</v>
      </c>
      <c r="G32" s="2"/>
      <c r="H32" s="2"/>
      <c r="I32" s="2"/>
      <c r="J32" s="2"/>
      <c r="K32" s="2"/>
      <c r="L32" s="2"/>
      <c r="M32" s="2"/>
      <c r="N32" s="2"/>
      <c r="O32" s="2"/>
    </row>
    <row r="35" spans="3:16" x14ac:dyDescent="0.2"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84"/>
      <c r="N35" s="84"/>
      <c r="O35" s="83"/>
      <c r="P35" s="85"/>
    </row>
    <row r="36" spans="3:16" ht="12.75" customHeight="1" x14ac:dyDescent="0.2">
      <c r="C36" s="83"/>
      <c r="D36" s="86"/>
      <c r="E36" s="87"/>
      <c r="F36" s="87"/>
      <c r="G36" s="86"/>
      <c r="H36" s="85"/>
      <c r="I36" s="85"/>
      <c r="J36" s="85"/>
      <c r="K36" s="85"/>
      <c r="L36" s="85"/>
      <c r="M36" s="88"/>
      <c r="N36" s="85"/>
      <c r="O36" s="85"/>
      <c r="P36" s="85"/>
    </row>
    <row r="37" spans="3:16" ht="12.75" customHeight="1" x14ac:dyDescent="0.2">
      <c r="C37" s="83"/>
      <c r="D37" s="89"/>
      <c r="E37" s="89"/>
      <c r="F37" s="89"/>
      <c r="G37" s="86"/>
      <c r="H37" s="83"/>
      <c r="I37" s="85"/>
      <c r="J37" s="85"/>
      <c r="K37" s="85"/>
      <c r="L37" s="85"/>
      <c r="M37" s="88"/>
      <c r="N37" s="85"/>
      <c r="O37" s="85"/>
      <c r="P37" s="85"/>
    </row>
    <row r="38" spans="3:16" x14ac:dyDescent="0.2"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5"/>
    </row>
    <row r="39" spans="3:16" x14ac:dyDescent="0.2"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5"/>
    </row>
    <row r="40" spans="3:16" x14ac:dyDescent="0.2"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5"/>
    </row>
  </sheetData>
  <mergeCells count="15">
    <mergeCell ref="D37:F37"/>
    <mergeCell ref="P7:Q7"/>
    <mergeCell ref="B10:D10"/>
    <mergeCell ref="C11:D11"/>
    <mergeCell ref="C14:D14"/>
    <mergeCell ref="C30:D30"/>
    <mergeCell ref="P30:Q30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23622047244094491" right="0.70866141732283472" top="0.43307086614173229" bottom="0.74803149606299213" header="0.31496062992125984" footer="0.31496062992125984"/>
  <pageSetup scale="57" fitToHeight="0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2018-04-20T17:32:40Z</dcterms:created>
  <dcterms:modified xsi:type="dcterms:W3CDTF">2018-04-20T17:33:01Z</dcterms:modified>
</cp:coreProperties>
</file>